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პროექტი -საშტატო" sheetId="1" r:id="rId1"/>
    <sheet name="ბიუჯეტი" sheetId="2" r:id="rId2"/>
  </sheets>
  <calcPr calcId="145621"/>
</workbook>
</file>

<file path=xl/calcChain.xml><?xml version="1.0" encoding="utf-8"?>
<calcChain xmlns="http://schemas.openxmlformats.org/spreadsheetml/2006/main">
  <c r="F29" i="2" l="1"/>
  <c r="C29" i="2"/>
  <c r="I27" i="2"/>
  <c r="I14" i="2"/>
  <c r="I12" i="2"/>
  <c r="I9" i="2"/>
  <c r="I29" i="2" s="1"/>
  <c r="B146" i="1" l="1"/>
  <c r="B81" i="1"/>
  <c r="E79" i="1"/>
  <c r="E73" i="1"/>
  <c r="E59" i="1"/>
  <c r="E50" i="1"/>
  <c r="E45" i="1"/>
  <c r="E31" i="1"/>
  <c r="E18" i="1"/>
  <c r="E12" i="1"/>
  <c r="E9" i="1"/>
  <c r="E42" i="1"/>
  <c r="E53" i="1"/>
  <c r="E80" i="1" l="1"/>
  <c r="B145" i="1"/>
  <c r="E144" i="1"/>
  <c r="E139" i="1"/>
  <c r="E135" i="1"/>
  <c r="E129" i="1"/>
  <c r="E125" i="1"/>
  <c r="E121" i="1"/>
  <c r="E114" i="1"/>
  <c r="E110" i="1"/>
  <c r="E106" i="1"/>
  <c r="B100" i="1"/>
  <c r="E99" i="1"/>
  <c r="E95" i="1"/>
  <c r="E91" i="1"/>
  <c r="E87" i="1"/>
  <c r="E62" i="1"/>
  <c r="E25" i="1"/>
  <c r="E81" i="1" s="1"/>
  <c r="E100" i="1" l="1"/>
  <c r="E145" i="1"/>
  <c r="E146" i="1" l="1"/>
  <c r="B45" i="1"/>
  <c r="B12" i="1"/>
  <c r="B80" i="1" l="1"/>
</calcChain>
</file>

<file path=xl/sharedStrings.xml><?xml version="1.0" encoding="utf-8"?>
<sst xmlns="http://schemas.openxmlformats.org/spreadsheetml/2006/main" count="183" uniqueCount="98">
  <si>
    <t>N</t>
  </si>
  <si>
    <t>თანამდებობის დასახელება</t>
  </si>
  <si>
    <t>სახელი, გვარი</t>
  </si>
  <si>
    <t>თანამდებობრივი სარგო</t>
  </si>
  <si>
    <t>დირექტორი</t>
  </si>
  <si>
    <t>დეპარტამენტის უფროსი</t>
  </si>
  <si>
    <t>სამმართველოს უფროსი</t>
  </si>
  <si>
    <t>უფროსი სპეციალისტი</t>
  </si>
  <si>
    <t xml:space="preserve"> შტატის რაოდენობა: </t>
  </si>
  <si>
    <t>შრომითი ხელშეკრულება</t>
  </si>
  <si>
    <t>დასაქმების ხელშეწყობის დეპარტამენტი</t>
  </si>
  <si>
    <t>დასაქმების მაძიებელთა და დამსაქმებელთა აღრიცხვის სამმართველო</t>
  </si>
  <si>
    <t xml:space="preserve">დასაქმების პროგრამების სამმართველო </t>
  </si>
  <si>
    <t>საარსებო წყაროებით უზრუნველყოფის დეპარტამენტი</t>
  </si>
  <si>
    <t xml:space="preserve">მონიტორინგის, სტატისტიკისა და ანალიტიკის სამმართველო </t>
  </si>
  <si>
    <t>უფროსი სპეციალისტი (ბუღალტერი)</t>
  </si>
  <si>
    <t xml:space="preserve">ათვისებული შტატის რაოდენობა: </t>
  </si>
  <si>
    <r>
      <rPr>
        <sz val="11"/>
        <color theme="1"/>
        <rFont val="Calibri"/>
        <family val="2"/>
        <charset val="204"/>
        <scheme val="minor"/>
      </rPr>
      <t>სსიპ სახელმწიფო დასაქმების უზრუნველყოფის სააგენტოს საშტატო ნუსხა და თანამდებობრივი სარგოები</t>
    </r>
    <r>
      <rPr>
        <b/>
        <sz val="11"/>
        <color theme="1"/>
        <rFont val="Calibri"/>
        <family val="2"/>
        <charset val="204"/>
        <scheme val="minor"/>
      </rPr>
      <t xml:space="preserve"> (პროექტი)</t>
    </r>
  </si>
  <si>
    <t>მთავარი სპეციალისტი</t>
  </si>
  <si>
    <t>შრომითი ხელშეკრულება-უფროსი სპეციალისტი</t>
  </si>
  <si>
    <t>შრომითი ხელშეკრულება- სპეციალისტი</t>
  </si>
  <si>
    <t>სულ ხელშეკრულებების რაოდენობა</t>
  </si>
  <si>
    <t>შრომითი ხელშეკრულება-მთავარი სპეციალისტი</t>
  </si>
  <si>
    <t>შრომითი ხელშეკრულება-საველე ოფიცერი</t>
  </si>
  <si>
    <t>შრომითი ხელშეკრულება-ანალიტიკა/სტატისტიკა</t>
  </si>
  <si>
    <t>შრომითი ხელშეკრულება-IT</t>
  </si>
  <si>
    <t>შრომითი ხელშეკრულება-ცხელი ხაზის ოპერატორი</t>
  </si>
  <si>
    <t>შრომითი ხელშეკრულება -მძღოლი</t>
  </si>
  <si>
    <t>საარსებო წყაროების და მიგრაციის პროგრამების სამმართველო</t>
  </si>
  <si>
    <t>ტერიტორიული ერთეულები</t>
  </si>
  <si>
    <t>თბილისის სოციალური მომსახურების საქალაქო ცენტრი</t>
  </si>
  <si>
    <t>შრომითი ხელშეკრულებით დასაქმებული პირი</t>
  </si>
  <si>
    <t>შრომითი ხელშეკრულებით დასაქმებული პირი (დამსაქმებელთან ურთიერთობის მიმართულებით)</t>
  </si>
  <si>
    <t>შრომითი ხელშეკრულებით დასაქმებული პირი (კომუნიკაციის კოორდინატორი)</t>
  </si>
  <si>
    <t>ძველი თბილისის სერვის ცენტრი</t>
  </si>
  <si>
    <t>შრომითი ხელშეკრულებით დასაქმებული პირი (კარიერის დაგეგმვის სპეციალისტი)</t>
  </si>
  <si>
    <t xml:space="preserve">შრომითი ხელშეკრულებით დასაქმებული პირი </t>
  </si>
  <si>
    <t>დიდუბე-ჩუღურეთის სერვის ცენტრი</t>
  </si>
  <si>
    <t>შრომითი ხელშეკრულებით დასაქმებული პირი (სამუშაოს მაძიებელთან მიმართულებით)</t>
  </si>
  <si>
    <t>ვაკე-საბურთალოს სერვის ცენტრი</t>
  </si>
  <si>
    <t>შრომითი ხელშეკრულებით დასაქმებული პირი (ხელშეწყობითი დასაქმების სპეციალისტი)</t>
  </si>
  <si>
    <t>იმერეთის სოციალური მომსახურების სამხარეო ცენტრი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</si>
  <si>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</si>
  <si>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</si>
  <si>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 xml:space="preserve">შრომითი ხელშეკრულებით დასაქმებული პირი - სპეციალისტი </t>
  </si>
  <si>
    <t>გურიის სოციალური მომსახურების სამხარეო ცენტრი</t>
  </si>
  <si>
    <t>სამეგრელო-ზემო სვანეთი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</si>
  <si>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</si>
  <si>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სპეციალისტი (დასაქმება/მეურვეობა)</t>
  </si>
  <si>
    <t>შრომითი ხელშეკრულებით დასაქმებული პირი- უფროსი სპეციალისტი</t>
  </si>
  <si>
    <t>შრომითი ხელშეკრულებით დასაქმებული პირი-სპეციალისტი (დასაქმება/მეურვეობა)</t>
  </si>
  <si>
    <t>სამცხე-ჯავახეთის სოციალური მომსახურების სამხარეო ცენტრი</t>
  </si>
  <si>
    <t>შრომითი ხელშეკრულებით დასაქმებული პირი - უფროსი სპეციალისტი</t>
  </si>
  <si>
    <t>მცხეთა მთიანეთის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</si>
  <si>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</si>
  <si>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ქვემო ქართლის სოციალური მომსახურების სამხარეო ცენტრი</t>
  </si>
  <si>
    <t>აჭარის ა/რ ფილიალი</t>
  </si>
  <si>
    <t>თბილისის ხელშეკრულებების სრული  რაოდენობა</t>
  </si>
  <si>
    <t>ტერიტორიული  ხელშეკრულებების სრული რაოდენობა</t>
  </si>
  <si>
    <t>აპარატის შრომითი ხელშეკრულება</t>
  </si>
  <si>
    <t>დირექტორის მოადგილე (ადმინისტრაციის უფროსი)</t>
  </si>
  <si>
    <t>დირექტორის მოადგილე (მრჩეველი)</t>
  </si>
  <si>
    <t>ვაკანტური</t>
  </si>
  <si>
    <t>დამატებით სოც. სააგენტოდან</t>
  </si>
  <si>
    <t>მთავარი სპეციალისტი (საარსებო წყაროების კოორდინატორი)</t>
  </si>
  <si>
    <t>მთავარი სპეციალისტი (მიგრაცია/ინტეგრაცია/რეინტეგრაცია კოორდინატორი)</t>
  </si>
  <si>
    <t>ადმინისტრაცია</t>
  </si>
  <si>
    <t>მთავარი სპეციალისტი (მონიტორი)</t>
  </si>
  <si>
    <t xml:space="preserve"> ფინანსური და ადმინისტრაციული სამმართველო</t>
  </si>
  <si>
    <t>შრომითი ხელშეკრულება -PR ექსპერტ-კონსულტანტი</t>
  </si>
  <si>
    <t>შტატგარეშეების (თბილისი, ტერიტორიულები)რაოდენობა</t>
  </si>
  <si>
    <t>მთავარი სპეციალისტი (HR, საქმისწარმოება)</t>
  </si>
  <si>
    <t>მთავარი სპეციალისტი (სამეურნეო/ლოჯისტიკა)</t>
  </si>
  <si>
    <t>მთავარი სპეციალისტი (PR)</t>
  </si>
  <si>
    <t>მთავარი სპეციალისტი (ბიუჯეტირება)</t>
  </si>
  <si>
    <t>მთავარი სპეციალისტი (შესყიდვები)</t>
  </si>
  <si>
    <t>მთავარი სპეციალისტი (იურისტი)</t>
  </si>
  <si>
    <t>ცენტრალური ოფისი</t>
  </si>
  <si>
    <t>შტატი (28)</t>
  </si>
  <si>
    <t>შტატგარეშე (25)</t>
  </si>
  <si>
    <t>მაძიებელთა აღრიცხ. სამმართ</t>
  </si>
  <si>
    <t>დირექტორის მოადგილე</t>
  </si>
  <si>
    <t>დირექტ მოდგილე/ადმი</t>
  </si>
  <si>
    <t>მთ. სპეც (3)</t>
  </si>
  <si>
    <t xml:space="preserve">უფ სპეც </t>
  </si>
  <si>
    <t>სპეც</t>
  </si>
  <si>
    <t>შრომით ხელშ (5)</t>
  </si>
  <si>
    <t>დასაქმების პროგრ სამმართ</t>
  </si>
  <si>
    <t>უფ სპეც (2)</t>
  </si>
  <si>
    <t xml:space="preserve">შრომით ხელშ </t>
  </si>
  <si>
    <t>PR</t>
  </si>
  <si>
    <t>საარსებოს სამმართველო</t>
  </si>
  <si>
    <t>საველე ოფიცერი (2)</t>
  </si>
  <si>
    <t>აპარატი</t>
  </si>
  <si>
    <t>IT</t>
  </si>
  <si>
    <t>ცხელი ხაზი</t>
  </si>
  <si>
    <t>მძღოლი</t>
  </si>
  <si>
    <t>ანალიტიკა/სტატისტიკა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</si>
</sst>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4" fontId="10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4" fontId="8" fillId="0" borderId="1" xfId="0" applyNumberFormat="1" applyFont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0" fillId="0" borderId="4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 applyBorder="1"/>
    <xf numFmtId="0" fontId="9" fillId="0" borderId="1" xfId="0" applyFont="1" applyFill="1" applyBorder="1" applyAlignment="1">
      <alignment horizontal="left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" fontId="2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4" fontId="0" fillId="4" borderId="1" xfId="0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/>
    <xf numFmtId="0" fontId="2" fillId="0" borderId="14" xfId="0" applyFont="1" applyBorder="1" applyAlignment="1"/>
    <xf numFmtId="0" fontId="2" fillId="0" borderId="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4" xfId="0" applyBorder="1"/>
    <xf numFmtId="0" fontId="13" fillId="0" borderId="0" xfId="0" applyFont="1" applyBorder="1"/>
    <xf numFmtId="0" fontId="0" fillId="3" borderId="0" xfId="0" applyFill="1" applyBorder="1" applyAlignment="1">
      <alignment wrapText="1"/>
    </xf>
    <xf numFmtId="0" fontId="12" fillId="0" borderId="14" xfId="0" applyFont="1" applyBorder="1"/>
    <xf numFmtId="0" fontId="14" fillId="0" borderId="14" xfId="0" applyFont="1" applyBorder="1"/>
    <xf numFmtId="0" fontId="13" fillId="0" borderId="0" xfId="0" applyFont="1" applyFill="1" applyBorder="1"/>
    <xf numFmtId="0" fontId="0" fillId="3" borderId="0" xfId="0" applyFill="1" applyBorder="1"/>
    <xf numFmtId="0" fontId="7" fillId="0" borderId="0" xfId="0" applyFont="1" applyFill="1" applyBorder="1"/>
    <xf numFmtId="0" fontId="0" fillId="0" borderId="14" xfId="0" applyFill="1" applyBorder="1"/>
    <xf numFmtId="0" fontId="2" fillId="0" borderId="14" xfId="0" applyFont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6"/>
  <sheetViews>
    <sheetView tabSelected="1" topLeftCell="A133" workbookViewId="0">
      <selection activeCell="B145" sqref="B145"/>
    </sheetView>
  </sheetViews>
  <sheetFormatPr defaultRowHeight="15" x14ac:dyDescent="0.25"/>
  <cols>
    <col min="1" max="1" width="5" customWidth="1"/>
    <col min="2" max="2" width="11.42578125" customWidth="1"/>
    <col min="3" max="3" width="24.42578125" customWidth="1"/>
    <col min="4" max="4" width="22.28515625" customWidth="1"/>
    <col min="5" max="5" width="41.7109375" style="23" customWidth="1"/>
    <col min="6" max="6" width="7.7109375" customWidth="1"/>
    <col min="7" max="7" width="33.7109375" customWidth="1"/>
    <col min="8" max="8" width="22.5703125" customWidth="1"/>
  </cols>
  <sheetData>
    <row r="4" spans="2:8" ht="46.5" customHeight="1" x14ac:dyDescent="0.25">
      <c r="B4" s="77" t="s">
        <v>17</v>
      </c>
      <c r="C4" s="78"/>
      <c r="D4" s="78"/>
      <c r="E4" s="78"/>
    </row>
    <row r="5" spans="2:8" ht="38.25" customHeight="1" x14ac:dyDescent="0.25">
      <c r="B5" s="5" t="s">
        <v>0</v>
      </c>
      <c r="C5" s="6" t="s">
        <v>1</v>
      </c>
      <c r="D5" s="5" t="s">
        <v>2</v>
      </c>
      <c r="E5" s="15" t="s">
        <v>3</v>
      </c>
      <c r="G5" s="64" t="s">
        <v>62</v>
      </c>
      <c r="H5" s="65"/>
    </row>
    <row r="6" spans="2:8" ht="31.5" customHeight="1" x14ac:dyDescent="0.25">
      <c r="B6" s="5">
        <v>1</v>
      </c>
      <c r="C6" s="33" t="s">
        <v>4</v>
      </c>
      <c r="D6" s="34"/>
      <c r="E6" s="35">
        <v>4400</v>
      </c>
      <c r="G6" s="66" t="s">
        <v>63</v>
      </c>
      <c r="H6" s="67"/>
    </row>
    <row r="7" spans="2:8" ht="33" customHeight="1" x14ac:dyDescent="0.25">
      <c r="B7" s="5">
        <v>2</v>
      </c>
      <c r="C7" s="33" t="s">
        <v>60</v>
      </c>
      <c r="D7" s="34"/>
      <c r="E7" s="35">
        <v>3800</v>
      </c>
      <c r="G7" s="126"/>
      <c r="H7" s="127"/>
    </row>
    <row r="8" spans="2:8" ht="27" customHeight="1" x14ac:dyDescent="0.25">
      <c r="B8" s="5">
        <v>3</v>
      </c>
      <c r="C8" s="46" t="s">
        <v>61</v>
      </c>
      <c r="D8" s="47"/>
      <c r="E8" s="42">
        <v>3200</v>
      </c>
      <c r="G8" s="68"/>
      <c r="H8" s="68"/>
    </row>
    <row r="9" spans="2:8" ht="15" customHeight="1" x14ac:dyDescent="0.25">
      <c r="B9" s="10">
        <v>3</v>
      </c>
      <c r="C9" s="70" t="s">
        <v>8</v>
      </c>
      <c r="D9" s="71"/>
      <c r="E9" s="16">
        <f>SUM(E6:E8)</f>
        <v>11400</v>
      </c>
    </row>
    <row r="10" spans="2:8" ht="33" customHeight="1" x14ac:dyDescent="0.25">
      <c r="B10" s="79" t="s">
        <v>10</v>
      </c>
      <c r="C10" s="79"/>
      <c r="D10" s="79"/>
      <c r="E10" s="79"/>
    </row>
    <row r="11" spans="2:8" x14ac:dyDescent="0.25">
      <c r="B11" s="3">
        <v>1</v>
      </c>
      <c r="C11" s="2" t="s">
        <v>5</v>
      </c>
      <c r="D11" s="1"/>
      <c r="E11" s="14">
        <v>3600</v>
      </c>
    </row>
    <row r="12" spans="2:8" x14ac:dyDescent="0.25">
      <c r="B12" s="9">
        <f>SUM(B11)</f>
        <v>1</v>
      </c>
      <c r="C12" s="70" t="s">
        <v>8</v>
      </c>
      <c r="D12" s="71"/>
      <c r="E12" s="17">
        <f>SUM(E11)</f>
        <v>3600</v>
      </c>
    </row>
    <row r="13" spans="2:8" ht="46.5" customHeight="1" x14ac:dyDescent="0.25">
      <c r="B13" s="73" t="s">
        <v>12</v>
      </c>
      <c r="C13" s="74"/>
      <c r="D13" s="74"/>
      <c r="E13" s="74"/>
    </row>
    <row r="14" spans="2:8" ht="32.25" customHeight="1" x14ac:dyDescent="0.25">
      <c r="B14" s="1">
        <v>1</v>
      </c>
      <c r="C14" s="2" t="s">
        <v>6</v>
      </c>
      <c r="D14" s="1"/>
      <c r="E14" s="14">
        <v>2000</v>
      </c>
    </row>
    <row r="15" spans="2:8" x14ac:dyDescent="0.25">
      <c r="B15" s="1">
        <v>2</v>
      </c>
      <c r="C15" s="3" t="s">
        <v>18</v>
      </c>
      <c r="D15" s="1"/>
      <c r="E15" s="14">
        <v>1150</v>
      </c>
    </row>
    <row r="16" spans="2:8" x14ac:dyDescent="0.25">
      <c r="B16" s="1">
        <v>3</v>
      </c>
      <c r="C16" s="3" t="s">
        <v>18</v>
      </c>
      <c r="D16" s="1"/>
      <c r="E16" s="14">
        <v>1150</v>
      </c>
    </row>
    <row r="17" spans="2:5" x14ac:dyDescent="0.25">
      <c r="B17" s="1">
        <v>4</v>
      </c>
      <c r="C17" s="3" t="s">
        <v>7</v>
      </c>
      <c r="D17" s="1"/>
      <c r="E17" s="14">
        <v>850</v>
      </c>
    </row>
    <row r="18" spans="2:5" ht="17.25" customHeight="1" x14ac:dyDescent="0.25">
      <c r="B18" s="7">
        <v>4</v>
      </c>
      <c r="C18" s="70" t="s">
        <v>8</v>
      </c>
      <c r="D18" s="71"/>
      <c r="E18" s="16">
        <f>SUM(E14:E17)</f>
        <v>5150</v>
      </c>
    </row>
    <row r="19" spans="2:5" ht="24.75" x14ac:dyDescent="0.25">
      <c r="B19" s="7">
        <v>1</v>
      </c>
      <c r="C19" s="11" t="s">
        <v>19</v>
      </c>
      <c r="D19" s="12"/>
      <c r="E19" s="16">
        <v>850</v>
      </c>
    </row>
    <row r="20" spans="2:5" ht="24.75" x14ac:dyDescent="0.25">
      <c r="B20" s="7">
        <v>2</v>
      </c>
      <c r="C20" s="11" t="s">
        <v>19</v>
      </c>
      <c r="D20" s="12"/>
      <c r="E20" s="16">
        <v>850</v>
      </c>
    </row>
    <row r="21" spans="2:5" ht="24.75" x14ac:dyDescent="0.25">
      <c r="B21" s="7">
        <v>3</v>
      </c>
      <c r="C21" s="11" t="s">
        <v>20</v>
      </c>
      <c r="D21" s="12"/>
      <c r="E21" s="16">
        <v>700</v>
      </c>
    </row>
    <row r="22" spans="2:5" x14ac:dyDescent="0.25">
      <c r="B22" s="7">
        <v>4</v>
      </c>
      <c r="C22" s="11" t="s">
        <v>9</v>
      </c>
      <c r="D22" s="12"/>
      <c r="E22" s="16">
        <v>1000</v>
      </c>
    </row>
    <row r="23" spans="2:5" x14ac:dyDescent="0.25">
      <c r="B23" s="7">
        <v>5</v>
      </c>
      <c r="C23" s="11" t="s">
        <v>9</v>
      </c>
      <c r="D23" s="12"/>
      <c r="E23" s="16">
        <v>850</v>
      </c>
    </row>
    <row r="24" spans="2:5" x14ac:dyDescent="0.25">
      <c r="B24" s="7">
        <v>6</v>
      </c>
      <c r="C24" s="11" t="s">
        <v>9</v>
      </c>
      <c r="D24" s="12"/>
      <c r="E24" s="16">
        <v>800</v>
      </c>
    </row>
    <row r="25" spans="2:5" x14ac:dyDescent="0.25">
      <c r="B25" s="7">
        <v>6</v>
      </c>
      <c r="C25" s="75" t="s">
        <v>21</v>
      </c>
      <c r="D25" s="76"/>
      <c r="E25" s="16">
        <f>SUM(E19:E24)</f>
        <v>5050</v>
      </c>
    </row>
    <row r="26" spans="2:5" ht="39" customHeight="1" x14ac:dyDescent="0.25">
      <c r="B26" s="73" t="s">
        <v>11</v>
      </c>
      <c r="C26" s="74"/>
      <c r="D26" s="74"/>
      <c r="E26" s="74"/>
    </row>
    <row r="27" spans="2:5" x14ac:dyDescent="0.25">
      <c r="B27" s="1">
        <v>1</v>
      </c>
      <c r="C27" s="2" t="s">
        <v>6</v>
      </c>
      <c r="D27" s="1"/>
      <c r="E27" s="14">
        <v>2000</v>
      </c>
    </row>
    <row r="28" spans="2:5" x14ac:dyDescent="0.25">
      <c r="B28" s="1">
        <v>2</v>
      </c>
      <c r="C28" s="3" t="s">
        <v>18</v>
      </c>
      <c r="D28" s="1"/>
      <c r="E28" s="14">
        <v>1150</v>
      </c>
    </row>
    <row r="29" spans="2:5" x14ac:dyDescent="0.25">
      <c r="B29" s="1">
        <v>3</v>
      </c>
      <c r="C29" s="3" t="s">
        <v>7</v>
      </c>
      <c r="D29" s="1"/>
      <c r="E29" s="14">
        <v>850</v>
      </c>
    </row>
    <row r="30" spans="2:5" x14ac:dyDescent="0.25">
      <c r="B30" s="1">
        <v>4</v>
      </c>
      <c r="C30" s="3" t="s">
        <v>7</v>
      </c>
      <c r="D30" s="1"/>
      <c r="E30" s="14">
        <v>850</v>
      </c>
    </row>
    <row r="31" spans="2:5" x14ac:dyDescent="0.25">
      <c r="B31" s="4">
        <v>4</v>
      </c>
      <c r="C31" s="70" t="s">
        <v>8</v>
      </c>
      <c r="D31" s="71"/>
      <c r="E31" s="18">
        <f>SUM(E27:E30)</f>
        <v>4850</v>
      </c>
    </row>
    <row r="32" spans="2:5" ht="24.75" x14ac:dyDescent="0.25">
      <c r="B32" s="4">
        <v>1</v>
      </c>
      <c r="C32" s="11" t="s">
        <v>22</v>
      </c>
      <c r="D32" s="12"/>
      <c r="E32" s="19">
        <v>1150</v>
      </c>
    </row>
    <row r="33" spans="2:8" ht="24.75" x14ac:dyDescent="0.25">
      <c r="B33" s="4">
        <v>2</v>
      </c>
      <c r="C33" s="11" t="s">
        <v>22</v>
      </c>
      <c r="D33" s="12"/>
      <c r="E33" s="19">
        <v>1150</v>
      </c>
    </row>
    <row r="34" spans="2:8" ht="24.75" x14ac:dyDescent="0.25">
      <c r="B34" s="4">
        <v>3</v>
      </c>
      <c r="C34" s="11" t="s">
        <v>22</v>
      </c>
      <c r="D34" s="12"/>
      <c r="E34" s="19">
        <v>1150</v>
      </c>
    </row>
    <row r="35" spans="2:8" ht="24.75" x14ac:dyDescent="0.25">
      <c r="B35" s="4">
        <v>4</v>
      </c>
      <c r="C35" s="11" t="s">
        <v>19</v>
      </c>
      <c r="D35" s="12"/>
      <c r="E35" s="19">
        <v>850</v>
      </c>
    </row>
    <row r="36" spans="2:8" ht="24.75" x14ac:dyDescent="0.25">
      <c r="B36" s="4">
        <v>5</v>
      </c>
      <c r="C36" s="11" t="s">
        <v>20</v>
      </c>
      <c r="D36" s="1"/>
      <c r="E36" s="19">
        <v>700</v>
      </c>
    </row>
    <row r="37" spans="2:8" x14ac:dyDescent="0.25">
      <c r="B37" s="4">
        <v>6</v>
      </c>
      <c r="C37" s="11" t="s">
        <v>9</v>
      </c>
      <c r="D37" s="1"/>
      <c r="E37" s="19">
        <v>1000</v>
      </c>
    </row>
    <row r="38" spans="2:8" x14ac:dyDescent="0.25">
      <c r="B38" s="4">
        <v>7</v>
      </c>
      <c r="C38" s="11" t="s">
        <v>9</v>
      </c>
      <c r="D38" s="1"/>
      <c r="E38" s="19">
        <v>1000</v>
      </c>
    </row>
    <row r="39" spans="2:8" x14ac:dyDescent="0.25">
      <c r="B39" s="4">
        <v>8</v>
      </c>
      <c r="C39" s="11" t="s">
        <v>9</v>
      </c>
      <c r="D39" s="1"/>
      <c r="E39" s="19">
        <v>1000</v>
      </c>
    </row>
    <row r="40" spans="2:8" x14ac:dyDescent="0.25">
      <c r="B40" s="4">
        <v>9</v>
      </c>
      <c r="C40" s="11" t="s">
        <v>9</v>
      </c>
      <c r="D40" s="1"/>
      <c r="E40" s="19">
        <v>1000</v>
      </c>
    </row>
    <row r="41" spans="2:8" x14ac:dyDescent="0.25">
      <c r="B41" s="4">
        <v>10</v>
      </c>
      <c r="C41" s="11" t="s">
        <v>9</v>
      </c>
      <c r="D41" s="1"/>
      <c r="E41" s="19">
        <v>1000</v>
      </c>
    </row>
    <row r="42" spans="2:8" x14ac:dyDescent="0.25">
      <c r="B42" s="7">
        <v>10</v>
      </c>
      <c r="C42" s="75" t="s">
        <v>21</v>
      </c>
      <c r="D42" s="76"/>
      <c r="E42" s="16">
        <f>SUM(E32:E41)</f>
        <v>10000</v>
      </c>
    </row>
    <row r="43" spans="2:8" ht="21" x14ac:dyDescent="0.25">
      <c r="B43" s="79" t="s">
        <v>13</v>
      </c>
      <c r="C43" s="79"/>
      <c r="D43" s="79"/>
      <c r="E43" s="79"/>
    </row>
    <row r="44" spans="2:8" x14ac:dyDescent="0.25">
      <c r="B44" s="8">
        <v>1</v>
      </c>
      <c r="C44" s="2" t="s">
        <v>5</v>
      </c>
      <c r="D44" s="1"/>
      <c r="E44" s="20">
        <v>2500</v>
      </c>
    </row>
    <row r="45" spans="2:8" x14ac:dyDescent="0.25">
      <c r="B45" s="7">
        <f>SUM(B44)</f>
        <v>1</v>
      </c>
      <c r="C45" s="70" t="s">
        <v>8</v>
      </c>
      <c r="D45" s="71"/>
      <c r="E45" s="16">
        <f>SUM(E44)</f>
        <v>2500</v>
      </c>
    </row>
    <row r="46" spans="2:8" x14ac:dyDescent="0.25">
      <c r="B46" s="83" t="s">
        <v>28</v>
      </c>
      <c r="C46" s="84"/>
      <c r="D46" s="84"/>
      <c r="E46" s="85"/>
    </row>
    <row r="47" spans="2:8" x14ac:dyDescent="0.25">
      <c r="B47" s="8">
        <v>1</v>
      </c>
      <c r="C47" s="36" t="s">
        <v>6</v>
      </c>
      <c r="D47" s="37"/>
      <c r="E47" s="38">
        <v>2000</v>
      </c>
      <c r="F47" s="48"/>
      <c r="G47" s="48"/>
      <c r="H47" s="48"/>
    </row>
    <row r="48" spans="2:8" ht="36.75" x14ac:dyDescent="0.25">
      <c r="B48" s="7">
        <v>2</v>
      </c>
      <c r="C48" s="49" t="s">
        <v>64</v>
      </c>
      <c r="D48" s="20"/>
      <c r="E48" s="21">
        <v>1100</v>
      </c>
      <c r="F48" s="61"/>
      <c r="G48" s="61"/>
      <c r="H48" s="61"/>
    </row>
    <row r="49" spans="2:9" ht="36.75" x14ac:dyDescent="0.25">
      <c r="B49" s="7">
        <v>3</v>
      </c>
      <c r="C49" s="39" t="s">
        <v>65</v>
      </c>
      <c r="D49" s="37"/>
      <c r="E49" s="38">
        <v>1000</v>
      </c>
      <c r="F49" s="61"/>
      <c r="G49" s="61"/>
      <c r="H49" s="61"/>
    </row>
    <row r="50" spans="2:9" x14ac:dyDescent="0.25">
      <c r="B50" s="7">
        <v>3</v>
      </c>
      <c r="C50" s="70" t="s">
        <v>8</v>
      </c>
      <c r="D50" s="71"/>
      <c r="E50" s="16">
        <f>SUM(E47:E49)</f>
        <v>4100</v>
      </c>
    </row>
    <row r="51" spans="2:9" ht="24.75" x14ac:dyDescent="0.25">
      <c r="B51" s="7">
        <v>1</v>
      </c>
      <c r="C51" s="11" t="s">
        <v>23</v>
      </c>
      <c r="D51" s="12"/>
      <c r="E51" s="22">
        <v>1000</v>
      </c>
    </row>
    <row r="52" spans="2:9" ht="24.75" x14ac:dyDescent="0.25">
      <c r="B52" s="7">
        <v>2</v>
      </c>
      <c r="C52" s="11" t="s">
        <v>23</v>
      </c>
      <c r="D52" s="12"/>
      <c r="E52" s="22">
        <v>1000</v>
      </c>
    </row>
    <row r="53" spans="2:9" x14ac:dyDescent="0.25">
      <c r="B53" s="7">
        <v>2</v>
      </c>
      <c r="C53" s="75" t="s">
        <v>21</v>
      </c>
      <c r="D53" s="76"/>
      <c r="E53" s="16">
        <f>SUM(E51:E52)</f>
        <v>2000</v>
      </c>
    </row>
    <row r="54" spans="2:9" ht="25.5" customHeight="1" x14ac:dyDescent="0.25">
      <c r="B54" s="79" t="s">
        <v>66</v>
      </c>
      <c r="C54" s="79"/>
      <c r="D54" s="79"/>
      <c r="E54" s="79"/>
    </row>
    <row r="55" spans="2:9" x14ac:dyDescent="0.25">
      <c r="B55" s="83" t="s">
        <v>14</v>
      </c>
      <c r="C55" s="84"/>
      <c r="D55" s="84"/>
      <c r="E55" s="85"/>
    </row>
    <row r="56" spans="2:9" x14ac:dyDescent="0.25">
      <c r="B56" s="1">
        <v>1</v>
      </c>
      <c r="C56" s="36" t="s">
        <v>6</v>
      </c>
      <c r="D56" s="40"/>
      <c r="E56" s="38">
        <v>2000</v>
      </c>
    </row>
    <row r="57" spans="2:9" ht="23.25" x14ac:dyDescent="0.25">
      <c r="B57" s="1">
        <v>2</v>
      </c>
      <c r="C57" s="41" t="s">
        <v>67</v>
      </c>
      <c r="D57" s="41"/>
      <c r="E57" s="42">
        <v>1150</v>
      </c>
      <c r="F57" s="69"/>
      <c r="G57" s="69"/>
      <c r="H57" s="69"/>
    </row>
    <row r="58" spans="2:9" ht="23.25" x14ac:dyDescent="0.25">
      <c r="B58" s="1">
        <v>3</v>
      </c>
      <c r="C58" s="41" t="s">
        <v>67</v>
      </c>
      <c r="D58" s="41"/>
      <c r="E58" s="42">
        <v>1150</v>
      </c>
      <c r="F58" s="69"/>
      <c r="G58" s="69"/>
      <c r="H58" s="69"/>
    </row>
    <row r="59" spans="2:9" x14ac:dyDescent="0.25">
      <c r="B59" s="4">
        <v>3</v>
      </c>
      <c r="C59" s="70" t="s">
        <v>8</v>
      </c>
      <c r="D59" s="71"/>
      <c r="E59" s="18">
        <f>SUM(E56:E58)</f>
        <v>4300</v>
      </c>
    </row>
    <row r="60" spans="2:9" ht="24.75" x14ac:dyDescent="0.25">
      <c r="B60" s="4">
        <v>1</v>
      </c>
      <c r="C60" s="11" t="s">
        <v>24</v>
      </c>
      <c r="D60" s="12"/>
      <c r="E60" s="19">
        <v>1100</v>
      </c>
      <c r="F60" s="24"/>
      <c r="G60" s="69"/>
      <c r="H60" s="69"/>
      <c r="I60" s="69"/>
    </row>
    <row r="61" spans="2:9" ht="32.25" customHeight="1" x14ac:dyDescent="0.25">
      <c r="B61" s="4">
        <v>2</v>
      </c>
      <c r="C61" s="11" t="s">
        <v>24</v>
      </c>
      <c r="D61" s="12"/>
      <c r="E61" s="19">
        <v>1100</v>
      </c>
      <c r="F61" s="24"/>
      <c r="G61" s="69"/>
      <c r="H61" s="69"/>
      <c r="I61" s="69"/>
    </row>
    <row r="62" spans="2:9" ht="22.5" customHeight="1" x14ac:dyDescent="0.25">
      <c r="B62" s="4">
        <v>2</v>
      </c>
      <c r="C62" s="86" t="s">
        <v>21</v>
      </c>
      <c r="D62" s="87"/>
      <c r="E62" s="18">
        <f>SUM(E60:E61)</f>
        <v>2200</v>
      </c>
      <c r="F62" s="24"/>
      <c r="G62" s="24"/>
      <c r="H62" s="24"/>
      <c r="I62" s="24"/>
    </row>
    <row r="63" spans="2:9" x14ac:dyDescent="0.25">
      <c r="B63" s="83" t="s">
        <v>68</v>
      </c>
      <c r="C63" s="84"/>
      <c r="D63" s="84"/>
      <c r="E63" s="85"/>
    </row>
    <row r="64" spans="2:9" x14ac:dyDescent="0.25">
      <c r="B64" s="1">
        <v>1</v>
      </c>
      <c r="C64" s="36" t="s">
        <v>6</v>
      </c>
      <c r="D64" s="58"/>
      <c r="E64" s="38">
        <v>2000</v>
      </c>
    </row>
    <row r="65" spans="2:9" ht="23.25" x14ac:dyDescent="0.25">
      <c r="B65" s="1">
        <v>2</v>
      </c>
      <c r="C65" s="2" t="s">
        <v>71</v>
      </c>
      <c r="D65" s="12"/>
      <c r="E65" s="14">
        <v>1000</v>
      </c>
    </row>
    <row r="66" spans="2:9" ht="23.25" x14ac:dyDescent="0.25">
      <c r="B66" s="1">
        <v>3</v>
      </c>
      <c r="C66" s="41" t="s">
        <v>72</v>
      </c>
      <c r="D66" s="43"/>
      <c r="E66" s="42">
        <v>1150</v>
      </c>
      <c r="F66" s="24"/>
      <c r="G66" s="69"/>
      <c r="H66" s="69"/>
      <c r="I66" s="69"/>
    </row>
    <row r="67" spans="2:9" x14ac:dyDescent="0.25">
      <c r="B67" s="1">
        <v>4</v>
      </c>
      <c r="C67" s="2" t="s">
        <v>73</v>
      </c>
      <c r="D67" s="12"/>
      <c r="E67" s="14">
        <v>1300</v>
      </c>
      <c r="F67" s="24"/>
      <c r="G67" s="24"/>
      <c r="H67" s="24"/>
      <c r="I67" s="24"/>
    </row>
    <row r="68" spans="2:9" ht="23.25" x14ac:dyDescent="0.25">
      <c r="B68" s="1">
        <v>5</v>
      </c>
      <c r="C68" s="2" t="s">
        <v>74</v>
      </c>
      <c r="D68" s="12"/>
      <c r="E68" s="14">
        <v>1300</v>
      </c>
      <c r="F68" s="24"/>
      <c r="G68" s="24"/>
      <c r="H68" s="24"/>
      <c r="I68" s="24"/>
    </row>
    <row r="69" spans="2:9" ht="23.25" x14ac:dyDescent="0.25">
      <c r="B69" s="1">
        <v>6</v>
      </c>
      <c r="C69" s="40" t="s">
        <v>75</v>
      </c>
      <c r="D69" s="58"/>
      <c r="E69" s="35">
        <v>1150</v>
      </c>
      <c r="F69" s="24"/>
      <c r="G69" s="69"/>
      <c r="H69" s="69"/>
      <c r="I69" s="69"/>
    </row>
    <row r="70" spans="2:9" ht="23.25" x14ac:dyDescent="0.25">
      <c r="B70" s="1">
        <v>7</v>
      </c>
      <c r="C70" s="2" t="s">
        <v>15</v>
      </c>
      <c r="D70" s="12"/>
      <c r="E70" s="14">
        <v>700</v>
      </c>
    </row>
    <row r="71" spans="2:9" ht="23.25" x14ac:dyDescent="0.25">
      <c r="B71" s="1">
        <v>8</v>
      </c>
      <c r="C71" s="2" t="s">
        <v>76</v>
      </c>
      <c r="D71" s="12"/>
      <c r="E71" s="14">
        <v>1300</v>
      </c>
    </row>
    <row r="72" spans="2:9" ht="23.25" x14ac:dyDescent="0.25">
      <c r="B72" s="1">
        <v>9</v>
      </c>
      <c r="C72" s="13" t="s">
        <v>76</v>
      </c>
      <c r="D72" s="2"/>
      <c r="E72" s="14">
        <v>1300</v>
      </c>
    </row>
    <row r="73" spans="2:9" x14ac:dyDescent="0.25">
      <c r="B73" s="4">
        <v>9</v>
      </c>
      <c r="C73" s="70" t="s">
        <v>8</v>
      </c>
      <c r="D73" s="71"/>
      <c r="E73" s="18">
        <f>SUM(E64:E72)</f>
        <v>11200</v>
      </c>
    </row>
    <row r="74" spans="2:9" ht="23.25" customHeight="1" x14ac:dyDescent="0.25">
      <c r="B74" s="4">
        <v>1</v>
      </c>
      <c r="C74" s="11" t="s">
        <v>25</v>
      </c>
      <c r="D74" s="12"/>
      <c r="E74" s="19">
        <v>1000</v>
      </c>
    </row>
    <row r="75" spans="2:9" ht="23.25" customHeight="1" x14ac:dyDescent="0.25">
      <c r="B75" s="4">
        <v>2</v>
      </c>
      <c r="C75" s="44" t="s">
        <v>69</v>
      </c>
      <c r="D75" s="43"/>
      <c r="E75" s="45">
        <v>1500</v>
      </c>
    </row>
    <row r="76" spans="2:9" ht="24.75" x14ac:dyDescent="0.25">
      <c r="B76" s="4">
        <v>3</v>
      </c>
      <c r="C76" s="11" t="s">
        <v>26</v>
      </c>
      <c r="D76" s="12"/>
      <c r="E76" s="19">
        <v>700</v>
      </c>
    </row>
    <row r="77" spans="2:9" ht="24.75" x14ac:dyDescent="0.25">
      <c r="B77" s="4">
        <v>4</v>
      </c>
      <c r="C77" s="11" t="s">
        <v>27</v>
      </c>
      <c r="D77" s="12"/>
      <c r="E77" s="19">
        <v>1000</v>
      </c>
    </row>
    <row r="78" spans="2:9" ht="24.75" x14ac:dyDescent="0.25">
      <c r="B78" s="4">
        <v>5</v>
      </c>
      <c r="C78" s="11" t="s">
        <v>27</v>
      </c>
      <c r="D78" s="12"/>
      <c r="E78" s="19">
        <v>900</v>
      </c>
    </row>
    <row r="79" spans="2:9" ht="27" customHeight="1" x14ac:dyDescent="0.25">
      <c r="B79" s="4">
        <v>5</v>
      </c>
      <c r="C79" s="72" t="s">
        <v>21</v>
      </c>
      <c r="D79" s="72"/>
      <c r="E79" s="18">
        <f>SUM(E74:E78)</f>
        <v>5100</v>
      </c>
      <c r="F79" s="48"/>
      <c r="G79" s="48"/>
      <c r="H79" s="48"/>
    </row>
    <row r="80" spans="2:9" ht="15.75" x14ac:dyDescent="0.25">
      <c r="B80" s="50">
        <f>B73+B59+B50+B45+B31+B18+B12+B9</f>
        <v>28</v>
      </c>
      <c r="C80" s="63" t="s">
        <v>16</v>
      </c>
      <c r="D80" s="63"/>
      <c r="E80" s="51">
        <f>E73+E59+E50+E45+E31+E18+E12+E9</f>
        <v>47100</v>
      </c>
      <c r="F80" s="62"/>
      <c r="G80" s="62"/>
      <c r="H80" s="62"/>
    </row>
    <row r="81" spans="2:8" ht="19.5" customHeight="1" x14ac:dyDescent="0.25">
      <c r="B81" s="50">
        <f>B79+B62+B53+B42+B25</f>
        <v>25</v>
      </c>
      <c r="C81" s="63" t="s">
        <v>59</v>
      </c>
      <c r="D81" s="63"/>
      <c r="E81" s="51">
        <f>E79+E62+E53+E42+E25</f>
        <v>24350</v>
      </c>
      <c r="F81" s="62"/>
      <c r="G81" s="62"/>
      <c r="H81" s="62"/>
    </row>
    <row r="82" spans="2:8" x14ac:dyDescent="0.25">
      <c r="B82" s="80" t="s">
        <v>30</v>
      </c>
      <c r="C82" s="81"/>
      <c r="D82" s="81"/>
      <c r="E82" s="82"/>
    </row>
    <row r="83" spans="2:8" ht="29.25" customHeight="1" x14ac:dyDescent="0.25">
      <c r="B83" s="1">
        <v>1</v>
      </c>
      <c r="C83" s="11" t="s">
        <v>31</v>
      </c>
      <c r="D83" s="1"/>
      <c r="E83" s="25">
        <v>700</v>
      </c>
    </row>
    <row r="84" spans="2:8" ht="60.75" x14ac:dyDescent="0.25">
      <c r="B84" s="1">
        <v>2</v>
      </c>
      <c r="C84" s="11" t="s">
        <v>32</v>
      </c>
      <c r="D84" s="1"/>
      <c r="E84" s="25">
        <v>1000</v>
      </c>
    </row>
    <row r="85" spans="2:8" ht="48.75" x14ac:dyDescent="0.25">
      <c r="B85" s="1">
        <v>3</v>
      </c>
      <c r="C85" s="11" t="s">
        <v>33</v>
      </c>
      <c r="D85" s="1"/>
      <c r="E85" s="25">
        <v>1000</v>
      </c>
    </row>
    <row r="86" spans="2:8" ht="24.75" x14ac:dyDescent="0.25">
      <c r="B86" s="1">
        <v>4</v>
      </c>
      <c r="C86" s="11" t="s">
        <v>31</v>
      </c>
      <c r="D86" s="1"/>
      <c r="E86" s="26">
        <v>1000</v>
      </c>
    </row>
    <row r="87" spans="2:8" x14ac:dyDescent="0.25">
      <c r="B87" s="1">
        <v>4</v>
      </c>
      <c r="C87" s="86" t="s">
        <v>21</v>
      </c>
      <c r="D87" s="87"/>
      <c r="E87" s="28">
        <f>SUM(E83:E86)</f>
        <v>3700</v>
      </c>
    </row>
    <row r="88" spans="2:8" x14ac:dyDescent="0.25">
      <c r="B88" s="29"/>
      <c r="C88" s="88" t="s">
        <v>34</v>
      </c>
      <c r="D88" s="89"/>
      <c r="E88" s="90"/>
    </row>
    <row r="89" spans="2:8" ht="36.75" x14ac:dyDescent="0.25">
      <c r="B89" s="1">
        <v>1</v>
      </c>
      <c r="C89" s="11" t="s">
        <v>35</v>
      </c>
      <c r="D89" s="1"/>
      <c r="E89" s="26">
        <v>1000</v>
      </c>
    </row>
    <row r="90" spans="2:8" ht="24.75" x14ac:dyDescent="0.25">
      <c r="B90" s="1">
        <v>2</v>
      </c>
      <c r="C90" s="11" t="s">
        <v>36</v>
      </c>
      <c r="D90" s="1"/>
      <c r="E90" s="26">
        <v>1000</v>
      </c>
    </row>
    <row r="91" spans="2:8" x14ac:dyDescent="0.25">
      <c r="B91" s="4">
        <v>2</v>
      </c>
      <c r="C91" s="86" t="s">
        <v>21</v>
      </c>
      <c r="D91" s="87"/>
      <c r="E91" s="27">
        <f>SUM(E89:E90)</f>
        <v>2000</v>
      </c>
    </row>
    <row r="92" spans="2:8" x14ac:dyDescent="0.25">
      <c r="B92" s="1"/>
      <c r="C92" s="88" t="s">
        <v>37</v>
      </c>
      <c r="D92" s="89"/>
      <c r="E92" s="90"/>
    </row>
    <row r="93" spans="2:8" ht="38.25" customHeight="1" x14ac:dyDescent="0.25">
      <c r="B93" s="1">
        <v>1</v>
      </c>
      <c r="C93" s="11" t="s">
        <v>38</v>
      </c>
      <c r="D93" s="1"/>
      <c r="E93" s="25">
        <v>1000</v>
      </c>
    </row>
    <row r="94" spans="2:8" ht="24.75" x14ac:dyDescent="0.25">
      <c r="B94" s="1">
        <v>2</v>
      </c>
      <c r="C94" s="11" t="s">
        <v>31</v>
      </c>
      <c r="D94" s="1"/>
      <c r="E94" s="25">
        <v>1000</v>
      </c>
    </row>
    <row r="95" spans="2:8" x14ac:dyDescent="0.25">
      <c r="B95" s="4">
        <v>2</v>
      </c>
      <c r="C95" s="86" t="s">
        <v>21</v>
      </c>
      <c r="D95" s="87"/>
      <c r="E95" s="27">
        <f>SUM(E93:E94)</f>
        <v>2000</v>
      </c>
    </row>
    <row r="96" spans="2:8" x14ac:dyDescent="0.25">
      <c r="B96" s="1"/>
      <c r="C96" s="88" t="s">
        <v>39</v>
      </c>
      <c r="D96" s="89"/>
      <c r="E96" s="90"/>
    </row>
    <row r="97" spans="2:5" ht="48.75" x14ac:dyDescent="0.25">
      <c r="B97" s="1">
        <v>1</v>
      </c>
      <c r="C97" s="11" t="s">
        <v>40</v>
      </c>
      <c r="D97" s="1"/>
      <c r="E97" s="26">
        <v>1000</v>
      </c>
    </row>
    <row r="98" spans="2:5" ht="36.75" x14ac:dyDescent="0.25">
      <c r="B98" s="1">
        <v>2</v>
      </c>
      <c r="C98" s="11" t="s">
        <v>35</v>
      </c>
      <c r="D98" s="1"/>
      <c r="E98" s="26">
        <v>1000</v>
      </c>
    </row>
    <row r="99" spans="2:5" x14ac:dyDescent="0.25">
      <c r="B99" s="1">
        <v>2</v>
      </c>
      <c r="C99" s="86" t="s">
        <v>21</v>
      </c>
      <c r="D99" s="87"/>
      <c r="E99" s="30">
        <f>SUM(E97:E98)</f>
        <v>2000</v>
      </c>
    </row>
    <row r="100" spans="2:5" ht="37.5" customHeight="1" x14ac:dyDescent="0.25">
      <c r="B100" s="52">
        <f>B99+B95+B91+B87</f>
        <v>10</v>
      </c>
      <c r="C100" s="94" t="s">
        <v>57</v>
      </c>
      <c r="D100" s="94"/>
      <c r="E100" s="53">
        <f>E99+E95+E91+E87</f>
        <v>9700</v>
      </c>
    </row>
    <row r="101" spans="2:5" ht="18.75" customHeight="1" x14ac:dyDescent="0.25">
      <c r="B101" s="91" t="s">
        <v>29</v>
      </c>
      <c r="C101" s="92"/>
      <c r="D101" s="92"/>
      <c r="E101" s="93"/>
    </row>
    <row r="102" spans="2:5" x14ac:dyDescent="0.25">
      <c r="B102" s="1"/>
      <c r="C102" s="95" t="s">
        <v>41</v>
      </c>
      <c r="D102" s="96"/>
      <c r="E102" s="97"/>
    </row>
    <row r="103" spans="2:5" ht="42.75" customHeight="1" x14ac:dyDescent="0.25">
      <c r="B103" s="1">
        <v>1</v>
      </c>
      <c r="C103" s="11" t="s">
        <v>44</v>
      </c>
      <c r="D103" s="1"/>
      <c r="E103" s="25">
        <v>500</v>
      </c>
    </row>
    <row r="104" spans="2:5" ht="72.75" x14ac:dyDescent="0.25">
      <c r="B104" s="1">
        <v>2</v>
      </c>
      <c r="C104" s="11" t="s">
        <v>42</v>
      </c>
      <c r="D104" s="1"/>
      <c r="E104" s="25">
        <v>1000</v>
      </c>
    </row>
    <row r="105" spans="2:5" ht="48.75" x14ac:dyDescent="0.25">
      <c r="B105" s="1">
        <v>3</v>
      </c>
      <c r="C105" s="11" t="s">
        <v>43</v>
      </c>
      <c r="D105" s="1"/>
      <c r="E105" s="25">
        <v>1000</v>
      </c>
    </row>
    <row r="106" spans="2:5" x14ac:dyDescent="0.25">
      <c r="B106" s="4">
        <v>3</v>
      </c>
      <c r="C106" s="86" t="s">
        <v>21</v>
      </c>
      <c r="D106" s="87"/>
      <c r="E106" s="27">
        <f>SUM(E103:E105)</f>
        <v>2500</v>
      </c>
    </row>
    <row r="107" spans="2:5" x14ac:dyDescent="0.25">
      <c r="B107" s="1"/>
      <c r="C107" s="95" t="s">
        <v>45</v>
      </c>
      <c r="D107" s="96"/>
      <c r="E107" s="97"/>
    </row>
    <row r="108" spans="2:5" ht="36.75" x14ac:dyDescent="0.25">
      <c r="B108" s="1">
        <v>1</v>
      </c>
      <c r="C108" s="11" t="s">
        <v>44</v>
      </c>
      <c r="D108" s="1"/>
      <c r="E108" s="25">
        <v>600</v>
      </c>
    </row>
    <row r="109" spans="2:5" ht="48.75" x14ac:dyDescent="0.25">
      <c r="B109" s="1">
        <v>2</v>
      </c>
      <c r="C109" s="11" t="s">
        <v>43</v>
      </c>
      <c r="D109" s="1"/>
      <c r="E109" s="25">
        <v>1000</v>
      </c>
    </row>
    <row r="110" spans="2:5" x14ac:dyDescent="0.25">
      <c r="B110" s="1">
        <v>2</v>
      </c>
      <c r="C110" s="86" t="s">
        <v>21</v>
      </c>
      <c r="D110" s="87"/>
      <c r="E110" s="32">
        <f>SUM(E108:E109)</f>
        <v>1600</v>
      </c>
    </row>
    <row r="111" spans="2:5" x14ac:dyDescent="0.25">
      <c r="B111" s="1"/>
      <c r="C111" s="95" t="s">
        <v>46</v>
      </c>
      <c r="D111" s="96"/>
      <c r="E111" s="97"/>
    </row>
    <row r="112" spans="2:5" ht="24.75" x14ac:dyDescent="0.25">
      <c r="B112" s="1">
        <v>1</v>
      </c>
      <c r="C112" s="11" t="s">
        <v>31</v>
      </c>
      <c r="D112" s="1"/>
      <c r="E112" s="31">
        <v>700</v>
      </c>
    </row>
    <row r="113" spans="2:5" ht="24.75" x14ac:dyDescent="0.25">
      <c r="B113" s="1">
        <v>2</v>
      </c>
      <c r="C113" s="11" t="s">
        <v>31</v>
      </c>
      <c r="D113" s="1"/>
      <c r="E113" s="31">
        <v>700</v>
      </c>
    </row>
    <row r="114" spans="2:5" x14ac:dyDescent="0.25">
      <c r="B114" s="1">
        <v>2</v>
      </c>
      <c r="C114" s="86" t="s">
        <v>21</v>
      </c>
      <c r="D114" s="87"/>
      <c r="E114" s="27">
        <f>SUM(E112:E113)</f>
        <v>1400</v>
      </c>
    </row>
    <row r="115" spans="2:5" x14ac:dyDescent="0.25">
      <c r="B115" s="1"/>
      <c r="C115" s="95" t="s">
        <v>47</v>
      </c>
      <c r="D115" s="96"/>
      <c r="E115" s="97"/>
    </row>
    <row r="116" spans="2:5" ht="36.75" x14ac:dyDescent="0.25">
      <c r="B116" s="1">
        <v>1</v>
      </c>
      <c r="C116" s="11" t="s">
        <v>49</v>
      </c>
      <c r="D116" s="1"/>
      <c r="E116" s="26">
        <v>600</v>
      </c>
    </row>
    <row r="117" spans="2:5" ht="48.75" x14ac:dyDescent="0.25">
      <c r="B117" s="1">
        <v>2</v>
      </c>
      <c r="C117" s="11" t="s">
        <v>50</v>
      </c>
      <c r="D117" s="1"/>
      <c r="E117" s="26">
        <v>500</v>
      </c>
    </row>
    <row r="118" spans="2:5" ht="36.75" x14ac:dyDescent="0.25">
      <c r="B118" s="1">
        <v>3</v>
      </c>
      <c r="C118" s="11" t="s">
        <v>35</v>
      </c>
      <c r="D118" s="1"/>
      <c r="E118" s="26">
        <v>1000</v>
      </c>
    </row>
    <row r="119" spans="2:5" ht="48.75" x14ac:dyDescent="0.25">
      <c r="B119" s="1">
        <v>4</v>
      </c>
      <c r="C119" s="11" t="s">
        <v>43</v>
      </c>
      <c r="D119" s="1"/>
      <c r="E119" s="25">
        <v>1000</v>
      </c>
    </row>
    <row r="120" spans="2:5" ht="24.75" x14ac:dyDescent="0.25">
      <c r="B120" s="1">
        <v>5</v>
      </c>
      <c r="C120" s="11" t="s">
        <v>31</v>
      </c>
      <c r="D120" s="1"/>
      <c r="E120" s="25">
        <v>700</v>
      </c>
    </row>
    <row r="121" spans="2:5" x14ac:dyDescent="0.25">
      <c r="B121" s="1">
        <v>5</v>
      </c>
      <c r="C121" s="86" t="s">
        <v>21</v>
      </c>
      <c r="D121" s="87"/>
      <c r="E121" s="27">
        <f>SUM(E116:E120)</f>
        <v>3800</v>
      </c>
    </row>
    <row r="122" spans="2:5" x14ac:dyDescent="0.25">
      <c r="B122" s="1"/>
      <c r="C122" s="95" t="s">
        <v>51</v>
      </c>
      <c r="D122" s="96"/>
      <c r="E122" s="97"/>
    </row>
    <row r="123" spans="2:5" ht="36.75" x14ac:dyDescent="0.25">
      <c r="B123" s="1">
        <v>1</v>
      </c>
      <c r="C123" s="11" t="s">
        <v>52</v>
      </c>
      <c r="D123" s="1"/>
      <c r="E123" s="25">
        <v>600</v>
      </c>
    </row>
    <row r="124" spans="2:5" ht="24.75" x14ac:dyDescent="0.25">
      <c r="B124" s="1">
        <v>2</v>
      </c>
      <c r="C124" s="11" t="s">
        <v>48</v>
      </c>
      <c r="D124" s="1"/>
      <c r="E124" s="25">
        <v>500</v>
      </c>
    </row>
    <row r="125" spans="2:5" x14ac:dyDescent="0.25">
      <c r="B125" s="1">
        <v>2</v>
      </c>
      <c r="C125" s="86" t="s">
        <v>21</v>
      </c>
      <c r="D125" s="87"/>
      <c r="E125" s="32">
        <f>SUM(E123:E124)</f>
        <v>1100</v>
      </c>
    </row>
    <row r="126" spans="2:5" x14ac:dyDescent="0.25">
      <c r="B126" s="1"/>
      <c r="C126" s="95" t="s">
        <v>53</v>
      </c>
      <c r="D126" s="96"/>
      <c r="E126" s="97"/>
    </row>
    <row r="127" spans="2:5" ht="36.75" x14ac:dyDescent="0.25">
      <c r="B127" s="1">
        <v>1</v>
      </c>
      <c r="C127" s="11" t="s">
        <v>52</v>
      </c>
      <c r="D127" s="1"/>
      <c r="E127" s="26">
        <v>600</v>
      </c>
    </row>
    <row r="128" spans="2:5" ht="36.75" x14ac:dyDescent="0.25">
      <c r="B128" s="1">
        <v>2</v>
      </c>
      <c r="C128" s="11" t="s">
        <v>35</v>
      </c>
      <c r="D128" s="1"/>
      <c r="E128" s="26">
        <v>1000</v>
      </c>
    </row>
    <row r="129" spans="2:5" x14ac:dyDescent="0.25">
      <c r="B129" s="1">
        <v>2</v>
      </c>
      <c r="C129" s="86" t="s">
        <v>21</v>
      </c>
      <c r="D129" s="87"/>
      <c r="E129" s="27">
        <f>SUM(E127:E128)</f>
        <v>1600</v>
      </c>
    </row>
    <row r="130" spans="2:5" x14ac:dyDescent="0.25">
      <c r="B130" s="1"/>
      <c r="C130" s="95" t="s">
        <v>54</v>
      </c>
      <c r="D130" s="96"/>
      <c r="E130" s="97"/>
    </row>
    <row r="131" spans="2:5" ht="36.75" x14ac:dyDescent="0.25">
      <c r="B131" s="1">
        <v>1</v>
      </c>
      <c r="C131" s="11" t="s">
        <v>52</v>
      </c>
      <c r="D131" s="1"/>
      <c r="E131" s="25">
        <v>600</v>
      </c>
    </row>
    <row r="132" spans="2:5" ht="48.75" x14ac:dyDescent="0.25">
      <c r="B132" s="1">
        <v>2</v>
      </c>
      <c r="C132" s="11" t="s">
        <v>43</v>
      </c>
      <c r="D132" s="1"/>
      <c r="E132" s="25">
        <v>1000</v>
      </c>
    </row>
    <row r="133" spans="2:5" ht="48.75" x14ac:dyDescent="0.25">
      <c r="B133" s="1">
        <v>3</v>
      </c>
      <c r="C133" s="11" t="s">
        <v>43</v>
      </c>
      <c r="D133" s="1"/>
      <c r="E133" s="25">
        <v>1000</v>
      </c>
    </row>
    <row r="134" spans="2:5" ht="72.75" x14ac:dyDescent="0.25">
      <c r="B134" s="1">
        <v>4</v>
      </c>
      <c r="C134" s="11" t="s">
        <v>42</v>
      </c>
      <c r="D134" s="1"/>
      <c r="E134" s="25">
        <v>1000</v>
      </c>
    </row>
    <row r="135" spans="2:5" x14ac:dyDescent="0.25">
      <c r="B135" s="1">
        <v>4</v>
      </c>
      <c r="C135" s="86" t="s">
        <v>21</v>
      </c>
      <c r="D135" s="87"/>
      <c r="E135" s="27">
        <f>SUM(E131:E134)</f>
        <v>3600</v>
      </c>
    </row>
    <row r="136" spans="2:5" x14ac:dyDescent="0.25">
      <c r="B136" s="1"/>
      <c r="C136" s="95" t="s">
        <v>55</v>
      </c>
      <c r="D136" s="96"/>
      <c r="E136" s="97"/>
    </row>
    <row r="137" spans="2:5" ht="36.75" x14ac:dyDescent="0.25">
      <c r="B137" s="1">
        <v>1</v>
      </c>
      <c r="C137" s="11" t="s">
        <v>52</v>
      </c>
      <c r="D137" s="1"/>
      <c r="E137" s="26">
        <v>500</v>
      </c>
    </row>
    <row r="138" spans="2:5" ht="36.75" x14ac:dyDescent="0.25">
      <c r="B138" s="1">
        <v>2</v>
      </c>
      <c r="C138" s="11" t="s">
        <v>35</v>
      </c>
      <c r="D138" s="1"/>
      <c r="E138" s="26">
        <v>1000</v>
      </c>
    </row>
    <row r="139" spans="2:5" x14ac:dyDescent="0.25">
      <c r="B139" s="1">
        <v>2</v>
      </c>
      <c r="C139" s="86" t="s">
        <v>21</v>
      </c>
      <c r="D139" s="87"/>
      <c r="E139" s="27">
        <f>SUM(E137:E138)</f>
        <v>1500</v>
      </c>
    </row>
    <row r="140" spans="2:5" x14ac:dyDescent="0.25">
      <c r="B140" s="1"/>
      <c r="C140" s="95" t="s">
        <v>56</v>
      </c>
      <c r="D140" s="96"/>
      <c r="E140" s="97"/>
    </row>
    <row r="141" spans="2:5" ht="48.75" x14ac:dyDescent="0.25">
      <c r="B141" s="1">
        <v>1</v>
      </c>
      <c r="C141" s="11" t="s">
        <v>43</v>
      </c>
      <c r="D141" s="1"/>
      <c r="E141" s="25">
        <v>1000</v>
      </c>
    </row>
    <row r="142" spans="2:5" ht="72.75" x14ac:dyDescent="0.25">
      <c r="B142" s="1">
        <v>2</v>
      </c>
      <c r="C142" s="11" t="s">
        <v>42</v>
      </c>
      <c r="D142" s="1"/>
      <c r="E142" s="25">
        <v>1000</v>
      </c>
    </row>
    <row r="143" spans="2:5" ht="24.75" x14ac:dyDescent="0.25">
      <c r="B143" s="1">
        <v>3</v>
      </c>
      <c r="C143" s="11" t="s">
        <v>31</v>
      </c>
      <c r="D143" s="1"/>
      <c r="E143" s="25">
        <v>1000</v>
      </c>
    </row>
    <row r="144" spans="2:5" x14ac:dyDescent="0.25">
      <c r="B144" s="1">
        <v>3</v>
      </c>
      <c r="C144" s="86" t="s">
        <v>21</v>
      </c>
      <c r="D144" s="87"/>
      <c r="E144" s="27">
        <f>SUM(E141:E143)</f>
        <v>3000</v>
      </c>
    </row>
    <row r="145" spans="2:5" ht="24" customHeight="1" x14ac:dyDescent="0.25">
      <c r="B145" s="54">
        <f>B144+B139+B135+B129+B125+B121+B114+B110+B106</f>
        <v>25</v>
      </c>
      <c r="C145" s="59" t="s">
        <v>58</v>
      </c>
      <c r="D145" s="60"/>
      <c r="E145" s="55">
        <f>E144+E139+E135+E129+E125+E121+E114+E110+E106</f>
        <v>20100</v>
      </c>
    </row>
    <row r="146" spans="2:5" ht="29.25" customHeight="1" x14ac:dyDescent="0.25">
      <c r="B146" s="56">
        <f>B145+B100</f>
        <v>35</v>
      </c>
      <c r="C146" s="59" t="s">
        <v>70</v>
      </c>
      <c r="D146" s="60"/>
      <c r="E146" s="57">
        <f>E145+E100</f>
        <v>29800</v>
      </c>
    </row>
  </sheetData>
  <mergeCells count="67">
    <mergeCell ref="C140:E140"/>
    <mergeCell ref="C144:D144"/>
    <mergeCell ref="C145:D145"/>
    <mergeCell ref="C81:D81"/>
    <mergeCell ref="F57:H57"/>
    <mergeCell ref="F58:H58"/>
    <mergeCell ref="C129:D129"/>
    <mergeCell ref="C130:E130"/>
    <mergeCell ref="C135:D135"/>
    <mergeCell ref="C136:E136"/>
    <mergeCell ref="C139:D139"/>
    <mergeCell ref="C114:D114"/>
    <mergeCell ref="C115:E115"/>
    <mergeCell ref="C121:D121"/>
    <mergeCell ref="C122:E122"/>
    <mergeCell ref="C126:E126"/>
    <mergeCell ref="C125:D125"/>
    <mergeCell ref="C102:E102"/>
    <mergeCell ref="C106:D106"/>
    <mergeCell ref="C107:E107"/>
    <mergeCell ref="C111:E111"/>
    <mergeCell ref="C110:D110"/>
    <mergeCell ref="C96:E96"/>
    <mergeCell ref="C99:D99"/>
    <mergeCell ref="B101:E101"/>
    <mergeCell ref="C100:D100"/>
    <mergeCell ref="C87:D87"/>
    <mergeCell ref="C88:E88"/>
    <mergeCell ref="C91:D91"/>
    <mergeCell ref="C92:E92"/>
    <mergeCell ref="C95:D95"/>
    <mergeCell ref="F81:H81"/>
    <mergeCell ref="B82:E82"/>
    <mergeCell ref="G66:I66"/>
    <mergeCell ref="B43:E43"/>
    <mergeCell ref="C45:D45"/>
    <mergeCell ref="B46:E46"/>
    <mergeCell ref="C50:D50"/>
    <mergeCell ref="B55:E55"/>
    <mergeCell ref="C59:D59"/>
    <mergeCell ref="B63:E63"/>
    <mergeCell ref="B54:E54"/>
    <mergeCell ref="C53:D53"/>
    <mergeCell ref="C62:D62"/>
    <mergeCell ref="G60:I60"/>
    <mergeCell ref="G61:I61"/>
    <mergeCell ref="B4:E4"/>
    <mergeCell ref="B10:E10"/>
    <mergeCell ref="C12:D12"/>
    <mergeCell ref="B13:E13"/>
    <mergeCell ref="C18:D18"/>
    <mergeCell ref="C146:D146"/>
    <mergeCell ref="F48:H49"/>
    <mergeCell ref="F80:H80"/>
    <mergeCell ref="C80:D80"/>
    <mergeCell ref="G5:H5"/>
    <mergeCell ref="G6:H6"/>
    <mergeCell ref="G7:H7"/>
    <mergeCell ref="G8:H8"/>
    <mergeCell ref="G69:I69"/>
    <mergeCell ref="C73:D73"/>
    <mergeCell ref="C79:D79"/>
    <mergeCell ref="B26:E26"/>
    <mergeCell ref="C42:D42"/>
    <mergeCell ref="C9:D9"/>
    <mergeCell ref="C25:D25"/>
    <mergeCell ref="C31:D3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topLeftCell="A4" workbookViewId="0">
      <selection activeCell="E33" sqref="E33"/>
    </sheetView>
  </sheetViews>
  <sheetFormatPr defaultRowHeight="15" x14ac:dyDescent="0.25"/>
  <cols>
    <col min="2" max="2" width="7" customWidth="1"/>
    <col min="3" max="3" width="27.28515625" customWidth="1"/>
    <col min="4" max="4" width="10.7109375" customWidth="1"/>
    <col min="5" max="5" width="12.7109375" customWidth="1"/>
    <col min="6" max="6" width="15" customWidth="1"/>
    <col min="8" max="8" width="13.42578125" customWidth="1"/>
    <col min="9" max="9" width="18.42578125" customWidth="1"/>
  </cols>
  <sheetData>
    <row r="2" spans="2:9" ht="15.75" thickBot="1" x14ac:dyDescent="0.3"/>
    <row r="3" spans="2:9" ht="15.75" thickBot="1" x14ac:dyDescent="0.3">
      <c r="B3" s="98" t="s">
        <v>77</v>
      </c>
      <c r="C3" s="99"/>
      <c r="D3" s="99"/>
      <c r="E3" s="99"/>
      <c r="F3" s="99"/>
      <c r="G3" s="99"/>
      <c r="H3" s="99"/>
      <c r="I3" s="100"/>
    </row>
    <row r="4" spans="2:9" x14ac:dyDescent="0.25">
      <c r="B4" s="101"/>
      <c r="C4" s="102"/>
      <c r="D4" s="102"/>
      <c r="E4" s="103"/>
      <c r="F4" s="102"/>
      <c r="G4" s="101"/>
      <c r="H4" s="102"/>
      <c r="I4" s="103"/>
    </row>
    <row r="5" spans="2:9" x14ac:dyDescent="0.25">
      <c r="B5" s="104"/>
      <c r="C5" s="105" t="s">
        <v>78</v>
      </c>
      <c r="D5" s="105"/>
      <c r="E5" s="106"/>
      <c r="F5" s="48"/>
      <c r="G5" s="104"/>
      <c r="H5" s="107" t="s">
        <v>79</v>
      </c>
      <c r="I5" s="108"/>
    </row>
    <row r="6" spans="2:9" x14ac:dyDescent="0.25">
      <c r="B6" s="104"/>
      <c r="C6" s="48"/>
      <c r="D6" s="48"/>
      <c r="E6" s="109"/>
      <c r="F6" s="48"/>
      <c r="G6" s="104"/>
      <c r="H6" s="48"/>
      <c r="I6" s="109"/>
    </row>
    <row r="7" spans="2:9" x14ac:dyDescent="0.25">
      <c r="B7" s="104">
        <v>1</v>
      </c>
      <c r="C7" s="48" t="s">
        <v>4</v>
      </c>
      <c r="D7" s="48">
        <v>1</v>
      </c>
      <c r="E7" s="109">
        <v>4400</v>
      </c>
      <c r="F7" s="48"/>
      <c r="G7" s="104"/>
      <c r="H7" s="110" t="s">
        <v>80</v>
      </c>
      <c r="I7" s="109"/>
    </row>
    <row r="8" spans="2:9" ht="20.25" customHeight="1" x14ac:dyDescent="0.25">
      <c r="B8" s="104">
        <v>2</v>
      </c>
      <c r="C8" s="111" t="s">
        <v>81</v>
      </c>
      <c r="D8" s="111">
        <v>1</v>
      </c>
      <c r="E8" s="112">
        <v>3200</v>
      </c>
      <c r="F8" s="48"/>
      <c r="G8" s="104"/>
      <c r="H8" s="110"/>
      <c r="I8" s="109"/>
    </row>
    <row r="9" spans="2:9" x14ac:dyDescent="0.25">
      <c r="B9" s="104">
        <v>3</v>
      </c>
      <c r="C9" s="48" t="s">
        <v>82</v>
      </c>
      <c r="D9" s="48">
        <v>1</v>
      </c>
      <c r="E9" s="113">
        <v>3800</v>
      </c>
      <c r="F9" s="48"/>
      <c r="G9" s="104"/>
      <c r="H9" s="48" t="s">
        <v>83</v>
      </c>
      <c r="I9" s="112">
        <f>3*1150</f>
        <v>3450</v>
      </c>
    </row>
    <row r="10" spans="2:9" x14ac:dyDescent="0.25">
      <c r="B10" s="104">
        <v>4</v>
      </c>
      <c r="C10" s="119" t="s">
        <v>5</v>
      </c>
      <c r="D10" s="119">
        <v>1</v>
      </c>
      <c r="E10" s="109">
        <v>3600</v>
      </c>
      <c r="F10" s="48"/>
      <c r="G10" s="104"/>
      <c r="H10" s="48" t="s">
        <v>84</v>
      </c>
      <c r="I10" s="109">
        <v>850</v>
      </c>
    </row>
    <row r="11" spans="2:9" x14ac:dyDescent="0.25">
      <c r="B11" s="104">
        <v>5</v>
      </c>
      <c r="C11" s="119" t="s">
        <v>5</v>
      </c>
      <c r="D11" s="119">
        <v>1</v>
      </c>
      <c r="E11" s="109">
        <v>2500</v>
      </c>
      <c r="F11" s="48"/>
      <c r="G11" s="104"/>
      <c r="H11" s="48" t="s">
        <v>85</v>
      </c>
      <c r="I11" s="109">
        <v>700</v>
      </c>
    </row>
    <row r="12" spans="2:9" x14ac:dyDescent="0.25">
      <c r="B12" s="104">
        <v>6</v>
      </c>
      <c r="C12" s="119" t="s">
        <v>6</v>
      </c>
      <c r="D12" s="119">
        <v>5</v>
      </c>
      <c r="E12" s="109">
        <v>2000</v>
      </c>
      <c r="F12" s="119">
        <v>10000</v>
      </c>
      <c r="G12" s="104"/>
      <c r="H12" s="48" t="s">
        <v>86</v>
      </c>
      <c r="I12" s="109">
        <f>5*1000</f>
        <v>5000</v>
      </c>
    </row>
    <row r="13" spans="2:9" x14ac:dyDescent="0.25">
      <c r="B13" s="104">
        <v>7</v>
      </c>
      <c r="C13" s="119" t="s">
        <v>18</v>
      </c>
      <c r="D13" s="119">
        <v>7</v>
      </c>
      <c r="E13" s="109">
        <v>1150</v>
      </c>
      <c r="F13" s="119">
        <v>8050</v>
      </c>
      <c r="G13" s="104"/>
      <c r="H13" s="110" t="s">
        <v>87</v>
      </c>
      <c r="I13" s="109"/>
    </row>
    <row r="14" spans="2:9" x14ac:dyDescent="0.25">
      <c r="B14" s="104">
        <v>8</v>
      </c>
      <c r="C14" s="119" t="s">
        <v>18</v>
      </c>
      <c r="D14" s="119">
        <v>1</v>
      </c>
      <c r="E14" s="109">
        <v>1100</v>
      </c>
      <c r="F14" s="48"/>
      <c r="G14" s="104"/>
      <c r="H14" s="48" t="s">
        <v>88</v>
      </c>
      <c r="I14" s="109">
        <f>850*2</f>
        <v>1700</v>
      </c>
    </row>
    <row r="15" spans="2:9" x14ac:dyDescent="0.25">
      <c r="B15" s="104">
        <v>9</v>
      </c>
      <c r="C15" s="119" t="s">
        <v>18</v>
      </c>
      <c r="D15" s="119">
        <v>4</v>
      </c>
      <c r="E15" s="109">
        <v>1300</v>
      </c>
      <c r="F15" s="119">
        <v>5200</v>
      </c>
      <c r="G15" s="104"/>
      <c r="H15" s="48" t="s">
        <v>85</v>
      </c>
      <c r="I15" s="109">
        <v>700</v>
      </c>
    </row>
    <row r="16" spans="2:9" x14ac:dyDescent="0.25">
      <c r="B16" s="104">
        <v>10</v>
      </c>
      <c r="C16" s="119" t="s">
        <v>18</v>
      </c>
      <c r="D16" s="119">
        <v>2</v>
      </c>
      <c r="E16" s="109">
        <v>1000</v>
      </c>
      <c r="F16" s="119">
        <v>2000</v>
      </c>
      <c r="G16" s="104"/>
      <c r="H16" s="48" t="s">
        <v>89</v>
      </c>
      <c r="I16" s="109">
        <v>1000</v>
      </c>
    </row>
    <row r="17" spans="2:9" x14ac:dyDescent="0.25">
      <c r="B17" s="104">
        <v>11</v>
      </c>
      <c r="C17" s="119" t="s">
        <v>7</v>
      </c>
      <c r="D17" s="119">
        <v>3</v>
      </c>
      <c r="E17" s="109">
        <v>850</v>
      </c>
      <c r="F17" s="119">
        <v>2550</v>
      </c>
      <c r="G17" s="104"/>
      <c r="H17" s="48" t="s">
        <v>89</v>
      </c>
      <c r="I17" s="109">
        <v>800</v>
      </c>
    </row>
    <row r="18" spans="2:9" x14ac:dyDescent="0.25">
      <c r="B18" s="104">
        <v>12</v>
      </c>
      <c r="C18" s="119" t="s">
        <v>7</v>
      </c>
      <c r="D18" s="119">
        <v>1</v>
      </c>
      <c r="E18" s="109">
        <v>700</v>
      </c>
      <c r="F18" s="48"/>
      <c r="G18" s="104"/>
      <c r="H18" s="48" t="s">
        <v>89</v>
      </c>
      <c r="I18" s="109">
        <v>850</v>
      </c>
    </row>
    <row r="19" spans="2:9" x14ac:dyDescent="0.25">
      <c r="B19" s="104">
        <v>13</v>
      </c>
      <c r="C19" s="48"/>
      <c r="D19" s="48"/>
      <c r="E19" s="109"/>
      <c r="F19" s="48"/>
      <c r="G19" s="104"/>
      <c r="H19" s="114" t="s">
        <v>91</v>
      </c>
      <c r="I19" s="109"/>
    </row>
    <row r="20" spans="2:9" x14ac:dyDescent="0.25">
      <c r="B20" s="104">
        <v>14</v>
      </c>
      <c r="C20" s="115"/>
      <c r="D20" s="115"/>
      <c r="E20" s="112"/>
      <c r="F20" s="48"/>
      <c r="G20" s="104"/>
      <c r="H20" s="116" t="s">
        <v>92</v>
      </c>
      <c r="I20" s="117">
        <v>2000</v>
      </c>
    </row>
    <row r="21" spans="2:9" x14ac:dyDescent="0.25">
      <c r="B21" s="104">
        <v>15</v>
      </c>
      <c r="C21" s="48"/>
      <c r="D21" s="48"/>
      <c r="E21" s="109"/>
      <c r="F21" s="48"/>
      <c r="G21" s="104"/>
      <c r="H21" s="114" t="s">
        <v>93</v>
      </c>
      <c r="I21" s="118"/>
    </row>
    <row r="22" spans="2:9" x14ac:dyDescent="0.25">
      <c r="B22" s="104">
        <v>16</v>
      </c>
      <c r="C22" s="48"/>
      <c r="D22" s="48"/>
      <c r="E22" s="109"/>
      <c r="F22" s="48"/>
      <c r="G22" s="104"/>
      <c r="H22" s="119" t="s">
        <v>94</v>
      </c>
      <c r="I22" s="109">
        <v>1000</v>
      </c>
    </row>
    <row r="23" spans="2:9" x14ac:dyDescent="0.25">
      <c r="B23" s="104">
        <v>17</v>
      </c>
      <c r="C23" s="120"/>
      <c r="D23" s="120"/>
      <c r="E23" s="109"/>
      <c r="F23" s="48"/>
      <c r="G23" s="104"/>
      <c r="H23" s="119" t="s">
        <v>95</v>
      </c>
      <c r="I23" s="109">
        <v>700</v>
      </c>
    </row>
    <row r="24" spans="2:9" x14ac:dyDescent="0.25">
      <c r="B24" s="104">
        <v>18</v>
      </c>
      <c r="C24" s="121"/>
      <c r="D24" s="121"/>
      <c r="E24" s="112"/>
      <c r="F24" s="48"/>
      <c r="G24" s="104"/>
      <c r="H24" s="119" t="s">
        <v>96</v>
      </c>
      <c r="I24" s="109">
        <v>900</v>
      </c>
    </row>
    <row r="25" spans="2:9" x14ac:dyDescent="0.25">
      <c r="B25" s="104"/>
      <c r="C25" s="122"/>
      <c r="D25" s="122"/>
      <c r="E25" s="109"/>
      <c r="F25" s="48"/>
      <c r="G25" s="104"/>
      <c r="H25" s="119" t="s">
        <v>90</v>
      </c>
      <c r="I25" s="112">
        <v>1500</v>
      </c>
    </row>
    <row r="26" spans="2:9" x14ac:dyDescent="0.25">
      <c r="B26" s="104"/>
      <c r="C26" s="119"/>
      <c r="D26" s="119"/>
      <c r="E26" s="109"/>
      <c r="F26" s="48"/>
      <c r="G26" s="104"/>
      <c r="H26" s="119" t="s">
        <v>96</v>
      </c>
      <c r="I26" s="109">
        <v>1000</v>
      </c>
    </row>
    <row r="27" spans="2:9" x14ac:dyDescent="0.25">
      <c r="B27" s="104"/>
      <c r="C27" s="120"/>
      <c r="D27" s="120"/>
      <c r="E27" s="109"/>
      <c r="F27" s="48"/>
      <c r="G27" s="104"/>
      <c r="H27" s="119" t="s">
        <v>97</v>
      </c>
      <c r="I27" s="109">
        <f>1100*2</f>
        <v>2200</v>
      </c>
    </row>
    <row r="28" spans="2:9" ht="15.75" thickBot="1" x14ac:dyDescent="0.3">
      <c r="B28" s="104"/>
      <c r="C28" s="48"/>
      <c r="D28" s="48"/>
      <c r="E28" s="109"/>
      <c r="F28" s="48"/>
      <c r="G28" s="104"/>
      <c r="H28" s="119"/>
      <c r="I28" s="109"/>
    </row>
    <row r="29" spans="2:9" ht="15.75" thickBot="1" x14ac:dyDescent="0.3">
      <c r="B29" s="123"/>
      <c r="C29" s="124">
        <f>40800+2300+3200+1150</f>
        <v>47450</v>
      </c>
      <c r="D29" s="124"/>
      <c r="E29" s="125"/>
      <c r="F29" s="124">
        <f>E18+F17+F16+F15+E14+F13+F12+E11+E10+E9+E8+E7</f>
        <v>47100</v>
      </c>
      <c r="G29" s="123"/>
      <c r="H29" s="124"/>
      <c r="I29" s="125">
        <f>SUM(I9:I28)</f>
        <v>24350</v>
      </c>
    </row>
  </sheetData>
  <mergeCells count="3">
    <mergeCell ref="B3:I3"/>
    <mergeCell ref="C5:E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პროექტი -საშტატო</vt:lpstr>
      <vt:lpstr>ბიუჯეტი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2019-04-30T07:31:10Z</dcterms:modified>
</cp:coreProperties>
</file>